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680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34" i="1" l="1"/>
  <c r="H34" i="1" s="1"/>
  <c r="G33" i="1"/>
  <c r="I33" i="1" s="1"/>
  <c r="G32" i="1"/>
  <c r="H32" i="1" s="1"/>
  <c r="H31" i="1"/>
  <c r="G31" i="1"/>
  <c r="I31" i="1" s="1"/>
  <c r="G30" i="1"/>
  <c r="H30" i="1" s="1"/>
  <c r="G29" i="1"/>
  <c r="I29" i="1" s="1"/>
  <c r="G28" i="1"/>
  <c r="H28" i="1" s="1"/>
  <c r="H27" i="1"/>
  <c r="G27" i="1"/>
  <c r="I27" i="1" s="1"/>
  <c r="G26" i="1"/>
  <c r="H26" i="1" s="1"/>
  <c r="G25" i="1"/>
  <c r="I25" i="1" s="1"/>
  <c r="G24" i="1"/>
  <c r="H24" i="1" s="1"/>
  <c r="H23" i="1"/>
  <c r="G23" i="1"/>
  <c r="I23" i="1" s="1"/>
  <c r="G22" i="1"/>
  <c r="H22" i="1" s="1"/>
  <c r="H25" i="1" l="1"/>
  <c r="H29" i="1"/>
  <c r="H33" i="1"/>
  <c r="I22" i="1"/>
  <c r="I24" i="1"/>
  <c r="I26" i="1"/>
  <c r="I28" i="1"/>
  <c r="I30" i="1"/>
  <c r="I32" i="1"/>
  <c r="I34" i="1"/>
</calcChain>
</file>

<file path=xl/sharedStrings.xml><?xml version="1.0" encoding="utf-8"?>
<sst xmlns="http://schemas.openxmlformats.org/spreadsheetml/2006/main" count="76" uniqueCount="32">
  <si>
    <t>DIÁMETRO</t>
  </si>
  <si>
    <t>LONGITUD</t>
  </si>
  <si>
    <t xml:space="preserve"> *CONEXIONES PROPUESTAS</t>
  </si>
  <si>
    <t>VOLUMEN INTERNO</t>
  </si>
  <si>
    <t xml:space="preserve">  CARGA DE REFRIG</t>
  </si>
  <si>
    <t xml:space="preserve">EXTERNO </t>
  </si>
  <si>
    <t>TOTAL</t>
  </si>
  <si>
    <t>ENTRADA</t>
  </si>
  <si>
    <t>SALIDA</t>
  </si>
  <si>
    <t>SEGURIDAD</t>
  </si>
  <si>
    <t xml:space="preserve">IGUALACIÓN </t>
  </si>
  <si>
    <t>X PIE DE LONGITUD</t>
  </si>
  <si>
    <t>NH³</t>
  </si>
  <si>
    <t>R-22</t>
  </si>
  <si>
    <t>PULGADAS</t>
  </si>
  <si>
    <t>PIES</t>
  </si>
  <si>
    <t>Y PURGA</t>
  </si>
  <si>
    <t>AL 90% EN PIE³</t>
  </si>
  <si>
    <t>LBS</t>
  </si>
  <si>
    <t>1 ½"</t>
  </si>
  <si>
    <t>½"</t>
  </si>
  <si>
    <t>¾"</t>
  </si>
  <si>
    <t>2"</t>
  </si>
  <si>
    <t>1"</t>
  </si>
  <si>
    <t>1 ¼"</t>
  </si>
  <si>
    <t>3"</t>
  </si>
  <si>
    <t>4"</t>
  </si>
  <si>
    <t>6"</t>
  </si>
  <si>
    <t>NOTA:</t>
  </si>
  <si>
    <t xml:space="preserve">Escoja el diámetro de su preferencia. Proporcione la longitud deseada y automáticamente obtendrá el volumen interno por cada </t>
  </si>
  <si>
    <t>CALCULADOR DE RECIBIDOR</t>
  </si>
  <si>
    <t>pie de longitud al 90% de la capacidad en pie³ así como la carga de Amoniaco y Freon en libras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</si>
</sst>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8"/>
      <color rgb="FF0070C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2" fontId="0" fillId="2" borderId="1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0" xfId="0" applyFont="1"/>
    <xf numFmtId="0" fontId="9" fillId="0" borderId="11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771528</xdr:colOff>
      <xdr:row>3</xdr:row>
      <xdr:rowOff>75439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1524003" cy="62788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133350</xdr:rowOff>
    </xdr:from>
    <xdr:to>
      <xdr:col>8</xdr:col>
      <xdr:colOff>276226</xdr:colOff>
      <xdr:row>15</xdr:row>
      <xdr:rowOff>34581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514350"/>
          <a:ext cx="5410201" cy="2377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Layout" zoomScaleNormal="100" workbookViewId="0">
      <selection activeCell="H29" sqref="H28:H29"/>
    </sheetView>
  </sheetViews>
  <sheetFormatPr baseColWidth="10" defaultRowHeight="15" x14ac:dyDescent="0.25"/>
  <cols>
    <col min="6" max="6" width="11.875" bestFit="1" customWidth="1"/>
    <col min="7" max="7" width="16.25" bestFit="1" customWidth="1"/>
  </cols>
  <sheetData>
    <row r="1" spans="1:8" x14ac:dyDescent="0.25">
      <c r="C1" s="38" t="s">
        <v>30</v>
      </c>
      <c r="D1" s="38"/>
      <c r="E1" s="38"/>
      <c r="F1" s="38"/>
      <c r="G1" s="38"/>
      <c r="H1" s="38"/>
    </row>
    <row r="2" spans="1:8" x14ac:dyDescent="0.25">
      <c r="C2" s="38"/>
      <c r="D2" s="38"/>
      <c r="E2" s="38"/>
      <c r="F2" s="38"/>
      <c r="G2" s="38"/>
      <c r="H2" s="38"/>
    </row>
    <row r="16" spans="1:8" x14ac:dyDescent="0.25">
      <c r="A16" s="31" t="s">
        <v>28</v>
      </c>
    </row>
    <row r="17" spans="1:9" x14ac:dyDescent="0.25">
      <c r="A17" s="32" t="s">
        <v>29</v>
      </c>
      <c r="B17" s="33"/>
      <c r="C17" s="33"/>
      <c r="D17" s="33"/>
      <c r="E17" s="33"/>
      <c r="F17" s="33"/>
      <c r="G17" s="33"/>
      <c r="H17" s="33"/>
      <c r="I17" s="34"/>
    </row>
    <row r="18" spans="1:9" x14ac:dyDescent="0.25">
      <c r="A18" s="35" t="s">
        <v>31</v>
      </c>
      <c r="B18" s="36"/>
      <c r="C18" s="36"/>
      <c r="D18" s="36"/>
      <c r="E18" s="36"/>
      <c r="F18" s="36"/>
      <c r="G18" s="36"/>
      <c r="H18" s="36"/>
      <c r="I18" s="37"/>
    </row>
    <row r="19" spans="1:9" x14ac:dyDescent="0.25">
      <c r="A19" s="1" t="s">
        <v>0</v>
      </c>
      <c r="B19" s="2" t="s">
        <v>1</v>
      </c>
      <c r="C19" s="3"/>
      <c r="D19" s="4" t="s">
        <v>2</v>
      </c>
      <c r="E19" s="5"/>
      <c r="F19" s="5"/>
      <c r="G19" s="6" t="s">
        <v>3</v>
      </c>
      <c r="H19" s="39" t="s">
        <v>4</v>
      </c>
      <c r="I19" s="40"/>
    </row>
    <row r="20" spans="1:9" x14ac:dyDescent="0.25">
      <c r="A20" s="8" t="s">
        <v>5</v>
      </c>
      <c r="B20" s="9" t="s">
        <v>6</v>
      </c>
      <c r="C20" s="1" t="s">
        <v>7</v>
      </c>
      <c r="D20" s="1" t="s">
        <v>8</v>
      </c>
      <c r="E20" s="1" t="s">
        <v>9</v>
      </c>
      <c r="F20" s="1" t="s">
        <v>10</v>
      </c>
      <c r="G20" s="10" t="s">
        <v>11</v>
      </c>
      <c r="H20" s="7" t="s">
        <v>12</v>
      </c>
      <c r="I20" s="11" t="s">
        <v>13</v>
      </c>
    </row>
    <row r="21" spans="1:9" x14ac:dyDescent="0.25">
      <c r="A21" s="12" t="s">
        <v>14</v>
      </c>
      <c r="B21" s="13" t="s">
        <v>15</v>
      </c>
      <c r="C21" s="12"/>
      <c r="D21" s="12"/>
      <c r="E21" s="12"/>
      <c r="F21" s="14" t="s">
        <v>16</v>
      </c>
      <c r="G21" s="15" t="s">
        <v>17</v>
      </c>
      <c r="H21" s="14" t="s">
        <v>18</v>
      </c>
      <c r="I21" s="7" t="s">
        <v>18</v>
      </c>
    </row>
    <row r="22" spans="1:9" x14ac:dyDescent="0.25">
      <c r="A22" s="16">
        <v>8</v>
      </c>
      <c r="B22" s="17">
        <v>1</v>
      </c>
      <c r="C22" s="18" t="s">
        <v>19</v>
      </c>
      <c r="D22" s="19" t="s">
        <v>20</v>
      </c>
      <c r="E22" s="19" t="s">
        <v>20</v>
      </c>
      <c r="F22" s="19" t="s">
        <v>20</v>
      </c>
      <c r="G22" s="20">
        <f>B22 * 0.31416</f>
        <v>0.31415999999999999</v>
      </c>
      <c r="H22" s="21">
        <f>G22*37</f>
        <v>11.62392</v>
      </c>
      <c r="I22" s="22">
        <f>G22*72</f>
        <v>22.619520000000001</v>
      </c>
    </row>
    <row r="23" spans="1:9" x14ac:dyDescent="0.25">
      <c r="A23" s="23">
        <v>10</v>
      </c>
      <c r="B23" s="24">
        <v>1</v>
      </c>
      <c r="C23" s="18" t="s">
        <v>19</v>
      </c>
      <c r="D23" s="19" t="s">
        <v>20</v>
      </c>
      <c r="E23" s="25" t="s">
        <v>20</v>
      </c>
      <c r="F23" s="19" t="s">
        <v>20</v>
      </c>
      <c r="G23" s="26">
        <f>B23 * 0.491</f>
        <v>0.49099999999999999</v>
      </c>
      <c r="H23" s="21">
        <f t="shared" ref="H23:H33" si="0">G23*37</f>
        <v>18.166999999999998</v>
      </c>
      <c r="I23" s="22">
        <f t="shared" ref="I23:I34" si="1">G23*72</f>
        <v>35.351999999999997</v>
      </c>
    </row>
    <row r="24" spans="1:9" x14ac:dyDescent="0.25">
      <c r="A24" s="23">
        <v>12</v>
      </c>
      <c r="B24" s="24">
        <v>1</v>
      </c>
      <c r="C24" s="18" t="s">
        <v>19</v>
      </c>
      <c r="D24" s="27" t="s">
        <v>21</v>
      </c>
      <c r="E24" s="19" t="s">
        <v>20</v>
      </c>
      <c r="F24" s="19" t="s">
        <v>20</v>
      </c>
      <c r="G24" s="26">
        <f>B24 * 0.707</f>
        <v>0.70699999999999996</v>
      </c>
      <c r="H24" s="21">
        <f t="shared" si="0"/>
        <v>26.158999999999999</v>
      </c>
      <c r="I24" s="22">
        <f t="shared" si="1"/>
        <v>50.903999999999996</v>
      </c>
    </row>
    <row r="25" spans="1:9" x14ac:dyDescent="0.25">
      <c r="A25" s="23">
        <v>14</v>
      </c>
      <c r="B25" s="24">
        <v>1</v>
      </c>
      <c r="C25" s="25" t="s">
        <v>22</v>
      </c>
      <c r="D25" s="27" t="s">
        <v>21</v>
      </c>
      <c r="E25" s="19" t="s">
        <v>20</v>
      </c>
      <c r="F25" s="19" t="s">
        <v>20</v>
      </c>
      <c r="G25" s="26">
        <f>B25 * 0.862</f>
        <v>0.86199999999999999</v>
      </c>
      <c r="H25" s="21">
        <f t="shared" si="0"/>
        <v>31.893999999999998</v>
      </c>
      <c r="I25" s="22">
        <f t="shared" si="1"/>
        <v>62.064</v>
      </c>
    </row>
    <row r="26" spans="1:9" x14ac:dyDescent="0.25">
      <c r="A26" s="23">
        <v>16</v>
      </c>
      <c r="B26" s="24">
        <v>1</v>
      </c>
      <c r="C26" s="25" t="s">
        <v>22</v>
      </c>
      <c r="D26" s="27" t="s">
        <v>23</v>
      </c>
      <c r="E26" s="19" t="s">
        <v>20</v>
      </c>
      <c r="F26" s="27" t="s">
        <v>21</v>
      </c>
      <c r="G26" s="26">
        <f>B26 * 1.141</f>
        <v>1.141</v>
      </c>
      <c r="H26" s="21">
        <f t="shared" si="0"/>
        <v>42.216999999999999</v>
      </c>
      <c r="I26" s="22">
        <f t="shared" si="1"/>
        <v>82.152000000000001</v>
      </c>
    </row>
    <row r="27" spans="1:9" x14ac:dyDescent="0.25">
      <c r="A27" s="23">
        <v>18</v>
      </c>
      <c r="B27" s="24">
        <v>1</v>
      </c>
      <c r="C27" s="25" t="s">
        <v>22</v>
      </c>
      <c r="D27" s="27" t="s">
        <v>23</v>
      </c>
      <c r="E27" s="19" t="s">
        <v>20</v>
      </c>
      <c r="F27" s="27" t="s">
        <v>21</v>
      </c>
      <c r="G27" s="26">
        <f>B27 * 1.461</f>
        <v>1.4610000000000001</v>
      </c>
      <c r="H27" s="21">
        <f t="shared" si="0"/>
        <v>54.057000000000002</v>
      </c>
      <c r="I27" s="22">
        <f t="shared" si="1"/>
        <v>105.19200000000001</v>
      </c>
    </row>
    <row r="28" spans="1:9" x14ac:dyDescent="0.25">
      <c r="A28" s="23">
        <v>20</v>
      </c>
      <c r="B28" s="24">
        <v>1</v>
      </c>
      <c r="C28" s="25" t="s">
        <v>22</v>
      </c>
      <c r="D28" s="27" t="s">
        <v>24</v>
      </c>
      <c r="E28" s="19" t="s">
        <v>20</v>
      </c>
      <c r="F28" s="27" t="s">
        <v>21</v>
      </c>
      <c r="G28" s="26">
        <f>B28 * 1.964</f>
        <v>1.964</v>
      </c>
      <c r="H28" s="21">
        <f t="shared" si="0"/>
        <v>72.667999999999992</v>
      </c>
      <c r="I28" s="22">
        <f t="shared" si="1"/>
        <v>141.40799999999999</v>
      </c>
    </row>
    <row r="29" spans="1:9" x14ac:dyDescent="0.25">
      <c r="A29" s="23">
        <v>24</v>
      </c>
      <c r="B29" s="24">
        <v>1</v>
      </c>
      <c r="C29" s="25" t="s">
        <v>25</v>
      </c>
      <c r="D29" s="27" t="s">
        <v>24</v>
      </c>
      <c r="E29" s="27" t="s">
        <v>21</v>
      </c>
      <c r="F29" s="27" t="s">
        <v>23</v>
      </c>
      <c r="G29" s="26">
        <f>B29 * 2.828</f>
        <v>2.8279999999999998</v>
      </c>
      <c r="H29" s="21">
        <f t="shared" si="0"/>
        <v>104.636</v>
      </c>
      <c r="I29" s="22">
        <f t="shared" si="1"/>
        <v>203.61599999999999</v>
      </c>
    </row>
    <row r="30" spans="1:9" x14ac:dyDescent="0.25">
      <c r="A30" s="23">
        <v>30</v>
      </c>
      <c r="B30" s="24">
        <v>1</v>
      </c>
      <c r="C30" s="25" t="s">
        <v>25</v>
      </c>
      <c r="D30" s="27" t="s">
        <v>19</v>
      </c>
      <c r="E30" s="27" t="s">
        <v>21</v>
      </c>
      <c r="F30" s="27" t="s">
        <v>23</v>
      </c>
      <c r="G30" s="26">
        <f>B30 * 4.418</f>
        <v>4.4180000000000001</v>
      </c>
      <c r="H30" s="21">
        <f t="shared" si="0"/>
        <v>163.46600000000001</v>
      </c>
      <c r="I30" s="22">
        <f t="shared" si="1"/>
        <v>318.096</v>
      </c>
    </row>
    <row r="31" spans="1:9" x14ac:dyDescent="0.25">
      <c r="A31" s="23">
        <v>36</v>
      </c>
      <c r="B31" s="24">
        <v>1</v>
      </c>
      <c r="C31" s="25" t="s">
        <v>25</v>
      </c>
      <c r="D31" s="27" t="s">
        <v>19</v>
      </c>
      <c r="E31" s="27" t="s">
        <v>21</v>
      </c>
      <c r="F31" s="27" t="s">
        <v>24</v>
      </c>
      <c r="G31" s="26">
        <f>B31 * 6.362</f>
        <v>6.3620000000000001</v>
      </c>
      <c r="H31" s="21">
        <f t="shared" si="0"/>
        <v>235.39400000000001</v>
      </c>
      <c r="I31" s="22">
        <f t="shared" si="1"/>
        <v>458.06400000000002</v>
      </c>
    </row>
    <row r="32" spans="1:9" x14ac:dyDescent="0.25">
      <c r="A32" s="23">
        <v>42</v>
      </c>
      <c r="B32" s="24">
        <v>1</v>
      </c>
      <c r="C32" s="25" t="s">
        <v>26</v>
      </c>
      <c r="D32" s="27" t="s">
        <v>22</v>
      </c>
      <c r="E32" s="27" t="s">
        <v>23</v>
      </c>
      <c r="F32" s="27" t="s">
        <v>24</v>
      </c>
      <c r="G32" s="26">
        <f>B32 * 8.659</f>
        <v>8.6590000000000007</v>
      </c>
      <c r="H32" s="21">
        <f t="shared" si="0"/>
        <v>320.38300000000004</v>
      </c>
      <c r="I32" s="22">
        <f t="shared" si="1"/>
        <v>623.44800000000009</v>
      </c>
    </row>
    <row r="33" spans="1:9" x14ac:dyDescent="0.25">
      <c r="A33" s="23">
        <v>48</v>
      </c>
      <c r="B33" s="24">
        <v>1</v>
      </c>
      <c r="C33" s="25" t="s">
        <v>26</v>
      </c>
      <c r="D33" s="27" t="s">
        <v>22</v>
      </c>
      <c r="E33" s="27" t="s">
        <v>23</v>
      </c>
      <c r="F33" s="27" t="s">
        <v>19</v>
      </c>
      <c r="G33" s="26">
        <f>B33 * 11.309</f>
        <v>11.308999999999999</v>
      </c>
      <c r="H33" s="21">
        <f t="shared" si="0"/>
        <v>418.43299999999999</v>
      </c>
      <c r="I33" s="22">
        <f t="shared" si="1"/>
        <v>814.24799999999993</v>
      </c>
    </row>
    <row r="34" spans="1:9" x14ac:dyDescent="0.25">
      <c r="A34" s="28">
        <v>60</v>
      </c>
      <c r="B34" s="29">
        <v>1</v>
      </c>
      <c r="C34" s="25" t="s">
        <v>27</v>
      </c>
      <c r="D34" s="27" t="s">
        <v>22</v>
      </c>
      <c r="E34" s="27" t="s">
        <v>23</v>
      </c>
      <c r="F34" s="27" t="s">
        <v>19</v>
      </c>
      <c r="G34" s="26">
        <f>B34 * 17.672</f>
        <v>17.672000000000001</v>
      </c>
      <c r="H34" s="30">
        <f>G34*37</f>
        <v>653.86400000000003</v>
      </c>
      <c r="I34" s="30">
        <f t="shared" si="1"/>
        <v>1272.384</v>
      </c>
    </row>
  </sheetData>
  <mergeCells count="4">
    <mergeCell ref="A17:I17"/>
    <mergeCell ref="A18:I18"/>
    <mergeCell ref="C1:H2"/>
    <mergeCell ref="H19:I19"/>
  </mergeCells>
  <pageMargins left="0.7" right="0.7" top="0.75" bottom="0.75" header="0.3" footer="0.3"/>
  <pageSetup orientation="landscape" horizontalDpi="0" verticalDpi="0" r:id="rId1"/>
  <headerFooter>
    <oddFooter>&amp;LDERECHOS EXCLUSIVOS&amp;C&amp;D&amp;RSIRSA TITANIO
www.sirsatitanio.com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Myra</dc:creator>
  <cp:lastModifiedBy>Myra</cp:lastModifiedBy>
  <cp:lastPrinted>2016-08-30T16:32:17Z</cp:lastPrinted>
  <dcterms:created xsi:type="dcterms:W3CDTF">2016-08-30T16:26:30Z</dcterms:created>
  <dcterms:modified xsi:type="dcterms:W3CDTF">2016-08-30T16:32:30Z</dcterms:modified>
</cp:coreProperties>
</file>